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72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<sst xmlns="http://schemas.openxmlformats.org/spreadsheetml/2006/main" count="65" uniqueCount="63">
  <si>
    <t>Name</t>
  </si>
  <si>
    <t>Tipo</t>
  </si>
  <si>
    <t>Rd1</t>
  </si>
  <si>
    <t>Rd2</t>
  </si>
  <si>
    <t>Rd3</t>
  </si>
  <si>
    <t>Rd4</t>
  </si>
  <si>
    <t>Total</t>
  </si>
  <si>
    <t>B8 Score</t>
  </si>
  <si>
    <t>No Rds</t>
  </si>
  <si>
    <t>Mean</t>
  </si>
  <si>
    <t>Std Dev</t>
  </si>
  <si>
    <t>Prior</t>
  </si>
  <si>
    <t>348ts</t>
  </si>
  <si>
    <t xml:space="preserve">Dark </t>
  </si>
  <si>
    <t>Spicer</t>
  </si>
  <si>
    <t>Taylor</t>
  </si>
  <si>
    <t>348GTC</t>
  </si>
  <si>
    <t xml:space="preserve">Allen </t>
  </si>
  <si>
    <t>Butler</t>
  </si>
  <si>
    <t>Grier</t>
  </si>
  <si>
    <t>Whitman</t>
  </si>
  <si>
    <t>Holman</t>
  </si>
  <si>
    <t>Mondial QV</t>
  </si>
  <si>
    <t>Day</t>
  </si>
  <si>
    <t>Burrage</t>
  </si>
  <si>
    <t>Mondial t</t>
  </si>
  <si>
    <t>Goodwin P</t>
  </si>
  <si>
    <t>Ent</t>
  </si>
  <si>
    <t>308m</t>
  </si>
  <si>
    <t>328m</t>
  </si>
  <si>
    <t>328/355</t>
  </si>
  <si>
    <t>328m/328</t>
  </si>
  <si>
    <t>Marshall</t>
  </si>
  <si>
    <t>Goodwin J</t>
  </si>
  <si>
    <t>250GT Lusso</t>
  </si>
  <si>
    <t>White</t>
  </si>
  <si>
    <t>Swift</t>
  </si>
  <si>
    <t>Hitchman P</t>
  </si>
  <si>
    <t xml:space="preserve">Rogerson </t>
  </si>
  <si>
    <t>Hathaway</t>
  </si>
  <si>
    <t>Bachelier</t>
  </si>
  <si>
    <t>Posn.</t>
  </si>
  <si>
    <t>Mineeff</t>
  </si>
  <si>
    <t>Jackson</t>
  </si>
  <si>
    <t>Frost</t>
  </si>
  <si>
    <t>Tomlin</t>
  </si>
  <si>
    <t>England</t>
  </si>
  <si>
    <t>Buckland</t>
  </si>
  <si>
    <t>Ransford</t>
  </si>
  <si>
    <t>Campbell</t>
  </si>
  <si>
    <t>Harrison</t>
  </si>
  <si>
    <t>van de Perre</t>
  </si>
  <si>
    <t>Whtehead</t>
  </si>
  <si>
    <t>Rd5</t>
  </si>
  <si>
    <t>Rd6</t>
  </si>
  <si>
    <t>Rd7</t>
  </si>
  <si>
    <t>Mondial t/355</t>
  </si>
  <si>
    <t>Preece</t>
  </si>
  <si>
    <t>308GT4</t>
  </si>
  <si>
    <t>Duncan</t>
  </si>
  <si>
    <t>512M</t>
  </si>
  <si>
    <t>Mondial t/308GT4m</t>
  </si>
  <si>
    <t>328SMS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</si>
</sst>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00"/>
    <numFmt numFmtId="166" formatCode="0.0000"/>
    <numFmt numFmtId="167" formatCode="0.000"/>
  </numFmts>
  <fonts count="3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1" fillId="2" borderId="0" xfId="0" applyFont="1" applyFill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="75" zoomScaleNormal="75" workbookViewId="0" topLeftCell="A1">
      <selection activeCell="E15" sqref="E15"/>
    </sheetView>
  </sheetViews>
  <sheetFormatPr defaultColWidth="9.140625" defaultRowHeight="12.75"/>
  <cols>
    <col min="1" max="1" width="10.00390625" style="2" customWidth="1"/>
    <col min="2" max="2" width="11.28125" style="0" bestFit="1" customWidth="1"/>
    <col min="3" max="3" width="17.421875" style="2" bestFit="1" customWidth="1"/>
  </cols>
  <sheetData>
    <row r="1" spans="1:15" ht="12.75">
      <c r="A1" s="9" t="s">
        <v>41</v>
      </c>
      <c r="B1" s="6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53</v>
      </c>
      <c r="I1" s="1" t="s">
        <v>54</v>
      </c>
      <c r="J1" s="1" t="s">
        <v>55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</row>
    <row r="2" spans="1:15" ht="12.75">
      <c r="A2" s="10">
        <f>RANK(L2,$L$2:$L$33)</f>
        <v>1</v>
      </c>
      <c r="B2" t="s">
        <v>13</v>
      </c>
      <c r="C2" s="2" t="s">
        <v>28</v>
      </c>
      <c r="D2">
        <v>17</v>
      </c>
      <c r="E2" s="7">
        <v>20</v>
      </c>
      <c r="F2" s="5">
        <v>17</v>
      </c>
      <c r="G2" s="5">
        <v>17</v>
      </c>
      <c r="H2" s="5">
        <v>13</v>
      </c>
      <c r="I2" s="7">
        <v>20</v>
      </c>
      <c r="J2" s="5">
        <v>13</v>
      </c>
      <c r="K2">
        <f aca="true" t="shared" si="0" ref="K2:K34">SUM(D2:J2)</f>
        <v>117</v>
      </c>
      <c r="L2">
        <f aca="true" t="shared" si="1" ref="L2:L34">IF(COUNT(D2:J2)&gt;6,LARGE(D2:J2,1)+LARGE(D2:J2,2)+LARGE(D2:J2,3)+LARGE(D2:J2,4)+LARGE(D2:J2,5)+LARGE(D2:J2,6)+LARGE(D2:J2,7),K2)</f>
        <v>117</v>
      </c>
      <c r="M2">
        <f aca="true" t="shared" si="2" ref="M2:M34">COUNT(D2:J2)</f>
        <v>7</v>
      </c>
      <c r="N2" s="3">
        <f aca="true" t="shared" si="3" ref="N2:N34">(K2/M2)</f>
        <v>16.714285714285715</v>
      </c>
      <c r="O2" s="3">
        <f aca="true" t="shared" si="4" ref="O2:O34">STDEVP(D2:J2)</f>
        <v>2.657296462534039</v>
      </c>
    </row>
    <row r="3" spans="1:15" ht="12.75">
      <c r="A3" s="10">
        <f aca="true" t="shared" si="5" ref="A3:A33">RANK(L3,$L$2:$L$33)</f>
        <v>2</v>
      </c>
      <c r="B3" t="s">
        <v>15</v>
      </c>
      <c r="C3" s="2" t="s">
        <v>16</v>
      </c>
      <c r="D3">
        <v>15</v>
      </c>
      <c r="E3" s="5">
        <v>17</v>
      </c>
      <c r="F3" s="7">
        <v>20</v>
      </c>
      <c r="G3" s="5"/>
      <c r="H3" s="5">
        <v>15</v>
      </c>
      <c r="I3" s="5">
        <v>17</v>
      </c>
      <c r="J3" s="7">
        <v>20</v>
      </c>
      <c r="K3">
        <f t="shared" si="0"/>
        <v>104</v>
      </c>
      <c r="L3">
        <f t="shared" si="1"/>
        <v>104</v>
      </c>
      <c r="M3">
        <f t="shared" si="2"/>
        <v>6</v>
      </c>
      <c r="N3" s="3">
        <f t="shared" si="3"/>
        <v>17.333333333333332</v>
      </c>
      <c r="O3" s="3">
        <f t="shared" si="4"/>
        <v>2.0548046676563256</v>
      </c>
    </row>
    <row r="4" spans="1:15" ht="12.75">
      <c r="A4" s="10">
        <f t="shared" si="5"/>
        <v>3</v>
      </c>
      <c r="B4" t="s">
        <v>11</v>
      </c>
      <c r="C4" s="2" t="s">
        <v>12</v>
      </c>
      <c r="D4" s="8">
        <v>20</v>
      </c>
      <c r="E4" s="5">
        <v>15</v>
      </c>
      <c r="F4" s="5">
        <v>12</v>
      </c>
      <c r="G4" s="5">
        <v>8</v>
      </c>
      <c r="H4" s="5">
        <v>11</v>
      </c>
      <c r="I4" s="5">
        <v>13</v>
      </c>
      <c r="J4" s="11">
        <v>15</v>
      </c>
      <c r="K4">
        <f t="shared" si="0"/>
        <v>94</v>
      </c>
      <c r="L4">
        <f t="shared" si="1"/>
        <v>94</v>
      </c>
      <c r="M4">
        <f t="shared" si="2"/>
        <v>7</v>
      </c>
      <c r="N4" s="3">
        <f t="shared" si="3"/>
        <v>13.428571428571429</v>
      </c>
      <c r="O4" s="3">
        <f t="shared" si="4"/>
        <v>3.499271061118826</v>
      </c>
    </row>
    <row r="5" spans="1:15" ht="12.75">
      <c r="A5" s="10">
        <f t="shared" si="5"/>
        <v>4</v>
      </c>
      <c r="B5" s="4" t="s">
        <v>33</v>
      </c>
      <c r="C5" s="2" t="s">
        <v>34</v>
      </c>
      <c r="E5">
        <v>10</v>
      </c>
      <c r="G5" s="7">
        <v>20</v>
      </c>
      <c r="H5" s="8">
        <v>20</v>
      </c>
      <c r="J5">
        <v>11</v>
      </c>
      <c r="K5">
        <f t="shared" si="0"/>
        <v>61</v>
      </c>
      <c r="L5">
        <f t="shared" si="1"/>
        <v>61</v>
      </c>
      <c r="M5">
        <f t="shared" si="2"/>
        <v>4</v>
      </c>
      <c r="N5" s="3">
        <f t="shared" si="3"/>
        <v>15.25</v>
      </c>
      <c r="O5" s="3">
        <f t="shared" si="4"/>
        <v>4.763139720814412</v>
      </c>
    </row>
    <row r="6" spans="1:15" ht="12.75">
      <c r="A6" s="10">
        <f t="shared" si="5"/>
        <v>5</v>
      </c>
      <c r="B6" t="s">
        <v>18</v>
      </c>
      <c r="C6" s="2">
        <v>355</v>
      </c>
      <c r="D6">
        <v>11</v>
      </c>
      <c r="E6" s="5"/>
      <c r="F6" s="3"/>
      <c r="G6" s="5">
        <v>9</v>
      </c>
      <c r="H6" s="5">
        <v>17</v>
      </c>
      <c r="J6">
        <v>17</v>
      </c>
      <c r="K6">
        <f t="shared" si="0"/>
        <v>54</v>
      </c>
      <c r="L6">
        <f t="shared" si="1"/>
        <v>54</v>
      </c>
      <c r="M6">
        <f t="shared" si="2"/>
        <v>4</v>
      </c>
      <c r="N6" s="3">
        <f t="shared" si="3"/>
        <v>13.5</v>
      </c>
      <c r="O6" s="3">
        <f t="shared" si="4"/>
        <v>3.570714214271425</v>
      </c>
    </row>
    <row r="7" spans="1:15" ht="12.75">
      <c r="A7" s="10">
        <f t="shared" si="5"/>
        <v>6</v>
      </c>
      <c r="B7" t="s">
        <v>14</v>
      </c>
      <c r="C7" s="2" t="s">
        <v>29</v>
      </c>
      <c r="D7">
        <v>13</v>
      </c>
      <c r="E7" s="5">
        <v>11</v>
      </c>
      <c r="F7" s="5">
        <v>11</v>
      </c>
      <c r="G7" s="5"/>
      <c r="H7" s="5">
        <v>12</v>
      </c>
      <c r="K7">
        <f t="shared" si="0"/>
        <v>47</v>
      </c>
      <c r="L7">
        <f t="shared" si="1"/>
        <v>47</v>
      </c>
      <c r="M7">
        <f t="shared" si="2"/>
        <v>4</v>
      </c>
      <c r="N7" s="3">
        <f t="shared" si="3"/>
        <v>11.75</v>
      </c>
      <c r="O7" s="3">
        <f t="shared" si="4"/>
        <v>0.82915619758885</v>
      </c>
    </row>
    <row r="8" spans="1:15" ht="12.75">
      <c r="A8" s="10">
        <f t="shared" si="5"/>
        <v>7</v>
      </c>
      <c r="B8" t="s">
        <v>45</v>
      </c>
      <c r="C8" s="2">
        <v>355</v>
      </c>
      <c r="E8" s="5"/>
      <c r="F8" s="5">
        <v>9</v>
      </c>
      <c r="G8" s="5">
        <v>4</v>
      </c>
      <c r="H8" s="5">
        <v>8</v>
      </c>
      <c r="I8" s="5">
        <v>11</v>
      </c>
      <c r="J8" s="5">
        <v>12</v>
      </c>
      <c r="K8">
        <f t="shared" si="0"/>
        <v>44</v>
      </c>
      <c r="L8">
        <f t="shared" si="1"/>
        <v>44</v>
      </c>
      <c r="M8">
        <f t="shared" si="2"/>
        <v>5</v>
      </c>
      <c r="N8" s="3">
        <f t="shared" si="3"/>
        <v>8.8</v>
      </c>
      <c r="O8" s="3">
        <f t="shared" si="4"/>
        <v>2.7856776554368237</v>
      </c>
    </row>
    <row r="9" spans="1:15" ht="12.75">
      <c r="A9" s="10">
        <f t="shared" si="5"/>
        <v>8</v>
      </c>
      <c r="B9" s="4" t="s">
        <v>42</v>
      </c>
      <c r="C9" s="2">
        <v>328</v>
      </c>
      <c r="E9" s="5"/>
      <c r="F9">
        <v>15</v>
      </c>
      <c r="G9" s="5">
        <v>12</v>
      </c>
      <c r="I9">
        <v>15</v>
      </c>
      <c r="K9">
        <f t="shared" si="0"/>
        <v>42</v>
      </c>
      <c r="L9">
        <f t="shared" si="1"/>
        <v>42</v>
      </c>
      <c r="M9">
        <f t="shared" si="2"/>
        <v>3</v>
      </c>
      <c r="N9" s="3">
        <f t="shared" si="3"/>
        <v>14</v>
      </c>
      <c r="O9" s="3">
        <f t="shared" si="4"/>
        <v>1.4142135623730951</v>
      </c>
    </row>
    <row r="10" spans="1:15" ht="12.75">
      <c r="A10" s="10">
        <f t="shared" si="5"/>
        <v>9</v>
      </c>
      <c r="B10" t="s">
        <v>21</v>
      </c>
      <c r="C10" s="2" t="s">
        <v>22</v>
      </c>
      <c r="D10">
        <v>8</v>
      </c>
      <c r="E10" s="5">
        <v>7</v>
      </c>
      <c r="F10" s="5">
        <v>6</v>
      </c>
      <c r="G10" s="5"/>
      <c r="H10" s="5">
        <v>10</v>
      </c>
      <c r="J10" s="5">
        <v>7</v>
      </c>
      <c r="K10">
        <f t="shared" si="0"/>
        <v>38</v>
      </c>
      <c r="L10">
        <f t="shared" si="1"/>
        <v>38</v>
      </c>
      <c r="M10">
        <f t="shared" si="2"/>
        <v>5</v>
      </c>
      <c r="N10" s="3">
        <f t="shared" si="3"/>
        <v>7.6</v>
      </c>
      <c r="O10" s="3">
        <f t="shared" si="4"/>
        <v>1.3564659966250536</v>
      </c>
    </row>
    <row r="11" spans="1:15" ht="12.75">
      <c r="A11" s="10">
        <f t="shared" si="5"/>
        <v>10</v>
      </c>
      <c r="B11" t="s">
        <v>17</v>
      </c>
      <c r="C11" s="2" t="s">
        <v>30</v>
      </c>
      <c r="D11">
        <v>12</v>
      </c>
      <c r="E11" s="5">
        <v>12</v>
      </c>
      <c r="F11" s="3"/>
      <c r="G11" s="5">
        <v>5</v>
      </c>
      <c r="H11" s="3"/>
      <c r="J11">
        <v>8</v>
      </c>
      <c r="K11">
        <f t="shared" si="0"/>
        <v>37</v>
      </c>
      <c r="L11">
        <f t="shared" si="1"/>
        <v>37</v>
      </c>
      <c r="M11">
        <f t="shared" si="2"/>
        <v>4</v>
      </c>
      <c r="N11" s="3">
        <f t="shared" si="3"/>
        <v>9.25</v>
      </c>
      <c r="O11" s="3">
        <f t="shared" si="4"/>
        <v>2.947456530637899</v>
      </c>
    </row>
    <row r="12" spans="1:15" ht="12.75">
      <c r="A12" s="10">
        <f t="shared" si="5"/>
        <v>11</v>
      </c>
      <c r="B12" t="s">
        <v>26</v>
      </c>
      <c r="C12" s="2" t="s">
        <v>31</v>
      </c>
      <c r="D12">
        <v>5</v>
      </c>
      <c r="E12" s="5">
        <v>8</v>
      </c>
      <c r="F12">
        <v>7</v>
      </c>
      <c r="G12" s="5">
        <v>2</v>
      </c>
      <c r="H12" s="5">
        <v>7</v>
      </c>
      <c r="J12" s="5">
        <v>6</v>
      </c>
      <c r="K12">
        <f t="shared" si="0"/>
        <v>35</v>
      </c>
      <c r="L12">
        <f t="shared" si="1"/>
        <v>35</v>
      </c>
      <c r="M12">
        <f t="shared" si="2"/>
        <v>6</v>
      </c>
      <c r="N12" s="3">
        <f t="shared" si="3"/>
        <v>5.833333333333333</v>
      </c>
      <c r="O12" s="3">
        <f t="shared" si="4"/>
        <v>1.9507833184532708</v>
      </c>
    </row>
    <row r="13" spans="1:15" ht="12.75">
      <c r="A13" s="10">
        <f t="shared" si="5"/>
        <v>11</v>
      </c>
      <c r="B13" s="4" t="s">
        <v>32</v>
      </c>
      <c r="C13" s="2">
        <v>328</v>
      </c>
      <c r="E13" s="5">
        <v>13</v>
      </c>
      <c r="F13">
        <v>10</v>
      </c>
      <c r="G13" s="5"/>
      <c r="I13">
        <v>12</v>
      </c>
      <c r="K13">
        <f t="shared" si="0"/>
        <v>35</v>
      </c>
      <c r="L13">
        <f t="shared" si="1"/>
        <v>35</v>
      </c>
      <c r="M13">
        <f t="shared" si="2"/>
        <v>3</v>
      </c>
      <c r="N13" s="3">
        <f t="shared" si="3"/>
        <v>11.666666666666666</v>
      </c>
      <c r="O13" s="3">
        <f t="shared" si="4"/>
        <v>1.247219128924647</v>
      </c>
    </row>
    <row r="14" spans="1:15" ht="12.75">
      <c r="A14" s="10">
        <f t="shared" si="5"/>
        <v>13</v>
      </c>
      <c r="B14" t="s">
        <v>19</v>
      </c>
      <c r="C14" s="2" t="s">
        <v>62</v>
      </c>
      <c r="D14">
        <v>10</v>
      </c>
      <c r="E14" s="5"/>
      <c r="F14" s="3"/>
      <c r="G14" s="5">
        <v>10</v>
      </c>
      <c r="H14" s="3"/>
      <c r="J14">
        <v>10</v>
      </c>
      <c r="K14">
        <f t="shared" si="0"/>
        <v>30</v>
      </c>
      <c r="L14">
        <f t="shared" si="1"/>
        <v>30</v>
      </c>
      <c r="M14">
        <f t="shared" si="2"/>
        <v>3</v>
      </c>
      <c r="N14" s="3">
        <f t="shared" si="3"/>
        <v>10</v>
      </c>
      <c r="O14" s="3">
        <f t="shared" si="4"/>
        <v>0</v>
      </c>
    </row>
    <row r="15" spans="1:15" ht="12.75">
      <c r="A15" s="10">
        <f t="shared" si="5"/>
        <v>14</v>
      </c>
      <c r="B15" s="4" t="s">
        <v>39</v>
      </c>
      <c r="C15" s="2">
        <v>348</v>
      </c>
      <c r="E15" s="5">
        <v>3</v>
      </c>
      <c r="F15">
        <v>4</v>
      </c>
      <c r="G15" s="5">
        <v>1</v>
      </c>
      <c r="H15">
        <v>5</v>
      </c>
      <c r="I15" s="5">
        <v>10</v>
      </c>
      <c r="J15">
        <v>5</v>
      </c>
      <c r="K15">
        <f t="shared" si="0"/>
        <v>28</v>
      </c>
      <c r="L15">
        <f t="shared" si="1"/>
        <v>28</v>
      </c>
      <c r="M15">
        <f t="shared" si="2"/>
        <v>6</v>
      </c>
      <c r="N15" s="3">
        <f t="shared" si="3"/>
        <v>4.666666666666667</v>
      </c>
      <c r="O15" s="3">
        <f t="shared" si="4"/>
        <v>2.748737083745107</v>
      </c>
    </row>
    <row r="16" spans="1:15" ht="12.75">
      <c r="A16" s="10">
        <f t="shared" si="5"/>
        <v>15</v>
      </c>
      <c r="B16" t="s">
        <v>43</v>
      </c>
      <c r="C16" s="2">
        <v>308</v>
      </c>
      <c r="E16" s="5"/>
      <c r="F16" s="5">
        <v>13</v>
      </c>
      <c r="G16" s="5">
        <v>13</v>
      </c>
      <c r="K16">
        <f t="shared" si="0"/>
        <v>26</v>
      </c>
      <c r="L16">
        <f t="shared" si="1"/>
        <v>26</v>
      </c>
      <c r="M16">
        <f t="shared" si="2"/>
        <v>2</v>
      </c>
      <c r="N16" s="3">
        <f t="shared" si="3"/>
        <v>13</v>
      </c>
      <c r="O16" s="3">
        <f t="shared" si="4"/>
        <v>0</v>
      </c>
    </row>
    <row r="17" spans="1:15" ht="12.75">
      <c r="A17" s="10">
        <f t="shared" si="5"/>
        <v>16</v>
      </c>
      <c r="B17" s="4" t="s">
        <v>37</v>
      </c>
      <c r="C17" s="2" t="s">
        <v>56</v>
      </c>
      <c r="E17" s="5">
        <v>5</v>
      </c>
      <c r="G17" s="5">
        <v>7</v>
      </c>
      <c r="H17">
        <v>6</v>
      </c>
      <c r="K17">
        <f t="shared" si="0"/>
        <v>18</v>
      </c>
      <c r="L17">
        <f t="shared" si="1"/>
        <v>18</v>
      </c>
      <c r="M17">
        <f t="shared" si="2"/>
        <v>3</v>
      </c>
      <c r="N17" s="3">
        <f t="shared" si="3"/>
        <v>6</v>
      </c>
      <c r="O17" s="3">
        <f t="shared" si="4"/>
        <v>0.816496580927726</v>
      </c>
    </row>
    <row r="18" spans="1:15" ht="12.75">
      <c r="A18" s="10">
        <f t="shared" si="5"/>
        <v>16</v>
      </c>
      <c r="B18" s="4" t="s">
        <v>35</v>
      </c>
      <c r="C18" s="2">
        <v>355</v>
      </c>
      <c r="E18">
        <v>9</v>
      </c>
      <c r="G18" s="5"/>
      <c r="H18">
        <v>9</v>
      </c>
      <c r="K18">
        <f t="shared" si="0"/>
        <v>18</v>
      </c>
      <c r="L18">
        <f t="shared" si="1"/>
        <v>18</v>
      </c>
      <c r="M18">
        <f t="shared" si="2"/>
        <v>2</v>
      </c>
      <c r="N18" s="3">
        <f t="shared" si="3"/>
        <v>9</v>
      </c>
      <c r="O18" s="3">
        <f t="shared" si="4"/>
        <v>0</v>
      </c>
    </row>
    <row r="19" spans="1:15" ht="12.75">
      <c r="A19" s="10">
        <f t="shared" si="5"/>
        <v>18</v>
      </c>
      <c r="B19" t="s">
        <v>44</v>
      </c>
      <c r="C19" s="2" t="s">
        <v>16</v>
      </c>
      <c r="E19" s="5"/>
      <c r="F19" s="3"/>
      <c r="G19" s="5">
        <v>15</v>
      </c>
      <c r="H19" s="3"/>
      <c r="K19">
        <f t="shared" si="0"/>
        <v>15</v>
      </c>
      <c r="L19">
        <f t="shared" si="1"/>
        <v>15</v>
      </c>
      <c r="M19">
        <f t="shared" si="2"/>
        <v>1</v>
      </c>
      <c r="N19" s="3">
        <f t="shared" si="3"/>
        <v>15</v>
      </c>
      <c r="O19" s="3">
        <f t="shared" si="4"/>
        <v>0</v>
      </c>
    </row>
    <row r="20" spans="1:15" ht="12.75">
      <c r="A20" s="10">
        <f t="shared" si="5"/>
        <v>18</v>
      </c>
      <c r="B20" s="4" t="s">
        <v>36</v>
      </c>
      <c r="C20" s="2">
        <v>355</v>
      </c>
      <c r="E20" s="5">
        <v>6</v>
      </c>
      <c r="F20" s="5">
        <v>8</v>
      </c>
      <c r="G20" s="5">
        <v>1</v>
      </c>
      <c r="K20">
        <f t="shared" si="0"/>
        <v>15</v>
      </c>
      <c r="L20">
        <f t="shared" si="1"/>
        <v>15</v>
      </c>
      <c r="M20">
        <f t="shared" si="2"/>
        <v>3</v>
      </c>
      <c r="N20" s="3">
        <f t="shared" si="3"/>
        <v>5</v>
      </c>
      <c r="O20" s="3">
        <f t="shared" si="4"/>
        <v>2.943920288775949</v>
      </c>
    </row>
    <row r="21" spans="1:15" ht="12.75">
      <c r="A21" s="10">
        <f t="shared" si="5"/>
        <v>20</v>
      </c>
      <c r="B21" s="4" t="s">
        <v>38</v>
      </c>
      <c r="C21" s="2">
        <v>355</v>
      </c>
      <c r="E21" s="5">
        <v>4</v>
      </c>
      <c r="F21" s="8"/>
      <c r="G21" s="5"/>
      <c r="I21" s="11">
        <v>6</v>
      </c>
      <c r="J21">
        <v>3</v>
      </c>
      <c r="K21">
        <f t="shared" si="0"/>
        <v>13</v>
      </c>
      <c r="L21">
        <f t="shared" si="1"/>
        <v>13</v>
      </c>
      <c r="M21">
        <f t="shared" si="2"/>
        <v>3</v>
      </c>
      <c r="N21" s="3">
        <f t="shared" si="3"/>
        <v>4.333333333333333</v>
      </c>
      <c r="O21" s="3">
        <f t="shared" si="4"/>
        <v>1.247219128924647</v>
      </c>
    </row>
    <row r="22" spans="1:15" ht="12.75">
      <c r="A22" s="10">
        <f t="shared" si="5"/>
        <v>21</v>
      </c>
      <c r="B22" t="s">
        <v>48</v>
      </c>
      <c r="C22" s="2">
        <v>308</v>
      </c>
      <c r="E22" s="5"/>
      <c r="F22" s="5">
        <v>5</v>
      </c>
      <c r="G22" s="5"/>
      <c r="I22">
        <v>7</v>
      </c>
      <c r="J22" s="8"/>
      <c r="K22">
        <f t="shared" si="0"/>
        <v>12</v>
      </c>
      <c r="L22">
        <f t="shared" si="1"/>
        <v>12</v>
      </c>
      <c r="M22">
        <f t="shared" si="2"/>
        <v>2</v>
      </c>
      <c r="N22" s="3">
        <f t="shared" si="3"/>
        <v>6</v>
      </c>
      <c r="O22" s="3">
        <f t="shared" si="4"/>
        <v>1</v>
      </c>
    </row>
    <row r="23" spans="1:15" ht="12.75">
      <c r="A23" s="10">
        <f t="shared" si="5"/>
        <v>22</v>
      </c>
      <c r="B23" t="s">
        <v>46</v>
      </c>
      <c r="C23" s="2">
        <v>328</v>
      </c>
      <c r="E23" s="5"/>
      <c r="F23" s="3"/>
      <c r="G23" s="5">
        <v>11</v>
      </c>
      <c r="H23" s="3"/>
      <c r="K23">
        <f t="shared" si="0"/>
        <v>11</v>
      </c>
      <c r="L23">
        <f t="shared" si="1"/>
        <v>11</v>
      </c>
      <c r="M23">
        <f t="shared" si="2"/>
        <v>1</v>
      </c>
      <c r="N23" s="3">
        <f t="shared" si="3"/>
        <v>11</v>
      </c>
      <c r="O23" s="3">
        <f t="shared" si="4"/>
        <v>0</v>
      </c>
    </row>
    <row r="24" spans="1:15" ht="12.75">
      <c r="A24" s="10">
        <f t="shared" si="5"/>
        <v>23</v>
      </c>
      <c r="B24" s="4" t="s">
        <v>47</v>
      </c>
      <c r="C24" s="2" t="s">
        <v>61</v>
      </c>
      <c r="E24" s="5"/>
      <c r="G24" s="5">
        <v>6</v>
      </c>
      <c r="J24">
        <v>4</v>
      </c>
      <c r="K24">
        <f t="shared" si="0"/>
        <v>10</v>
      </c>
      <c r="L24">
        <f t="shared" si="1"/>
        <v>10</v>
      </c>
      <c r="M24">
        <f t="shared" si="2"/>
        <v>2</v>
      </c>
      <c r="N24" s="3">
        <f t="shared" si="3"/>
        <v>5</v>
      </c>
      <c r="O24" s="3">
        <f t="shared" si="4"/>
        <v>1</v>
      </c>
    </row>
    <row r="25" spans="1:15" ht="12.75">
      <c r="A25" s="10">
        <f t="shared" si="5"/>
        <v>23</v>
      </c>
      <c r="B25" s="4" t="s">
        <v>52</v>
      </c>
      <c r="C25" s="2">
        <v>355</v>
      </c>
      <c r="G25" s="5">
        <v>1</v>
      </c>
      <c r="J25">
        <v>9</v>
      </c>
      <c r="K25">
        <f t="shared" si="0"/>
        <v>10</v>
      </c>
      <c r="L25">
        <f t="shared" si="1"/>
        <v>10</v>
      </c>
      <c r="M25">
        <f t="shared" si="2"/>
        <v>2</v>
      </c>
      <c r="N25" s="3">
        <f t="shared" si="3"/>
        <v>5</v>
      </c>
      <c r="O25" s="3">
        <f t="shared" si="4"/>
        <v>4</v>
      </c>
    </row>
    <row r="26" spans="1:15" ht="12.75">
      <c r="A26" s="10">
        <f t="shared" si="5"/>
        <v>25</v>
      </c>
      <c r="B26" s="4" t="s">
        <v>57</v>
      </c>
      <c r="C26" s="2" t="s">
        <v>58</v>
      </c>
      <c r="E26" s="5"/>
      <c r="G26" s="5"/>
      <c r="I26">
        <v>9</v>
      </c>
      <c r="K26">
        <f t="shared" si="0"/>
        <v>9</v>
      </c>
      <c r="L26">
        <f t="shared" si="1"/>
        <v>9</v>
      </c>
      <c r="M26">
        <f t="shared" si="2"/>
        <v>1</v>
      </c>
      <c r="N26" s="3">
        <f t="shared" si="3"/>
        <v>9</v>
      </c>
      <c r="O26" s="3">
        <f t="shared" si="4"/>
        <v>0</v>
      </c>
    </row>
    <row r="27" spans="1:15" ht="12.75">
      <c r="A27" s="10">
        <f t="shared" si="5"/>
        <v>25</v>
      </c>
      <c r="B27" t="s">
        <v>20</v>
      </c>
      <c r="C27" s="2" t="s">
        <v>28</v>
      </c>
      <c r="D27">
        <v>9</v>
      </c>
      <c r="E27" s="5"/>
      <c r="G27" s="3"/>
      <c r="K27">
        <f t="shared" si="0"/>
        <v>9</v>
      </c>
      <c r="L27">
        <f t="shared" si="1"/>
        <v>9</v>
      </c>
      <c r="M27">
        <f t="shared" si="2"/>
        <v>1</v>
      </c>
      <c r="N27" s="3">
        <f t="shared" si="3"/>
        <v>9</v>
      </c>
      <c r="O27" s="3">
        <f t="shared" si="4"/>
        <v>0</v>
      </c>
    </row>
    <row r="28" spans="1:15" ht="12.75">
      <c r="A28" s="10">
        <f t="shared" si="5"/>
        <v>27</v>
      </c>
      <c r="B28" t="s">
        <v>23</v>
      </c>
      <c r="C28" s="2">
        <v>328</v>
      </c>
      <c r="D28">
        <v>7</v>
      </c>
      <c r="E28" s="5"/>
      <c r="F28" s="3"/>
      <c r="G28" s="5">
        <v>1</v>
      </c>
      <c r="H28" s="3"/>
      <c r="K28">
        <f t="shared" si="0"/>
        <v>8</v>
      </c>
      <c r="L28">
        <f t="shared" si="1"/>
        <v>8</v>
      </c>
      <c r="M28">
        <f t="shared" si="2"/>
        <v>2</v>
      </c>
      <c r="N28" s="3">
        <f t="shared" si="3"/>
        <v>4</v>
      </c>
      <c r="O28" s="3">
        <f t="shared" si="4"/>
        <v>3</v>
      </c>
    </row>
    <row r="29" spans="1:15" ht="12.75">
      <c r="A29" s="10">
        <f t="shared" si="5"/>
        <v>27</v>
      </c>
      <c r="B29" t="s">
        <v>59</v>
      </c>
      <c r="C29" s="2">
        <v>355</v>
      </c>
      <c r="E29" s="5"/>
      <c r="F29" s="3"/>
      <c r="G29" s="5"/>
      <c r="H29" s="3"/>
      <c r="I29">
        <v>8</v>
      </c>
      <c r="K29">
        <f t="shared" si="0"/>
        <v>8</v>
      </c>
      <c r="L29">
        <f t="shared" si="1"/>
        <v>8</v>
      </c>
      <c r="M29">
        <f t="shared" si="2"/>
        <v>1</v>
      </c>
      <c r="N29" s="3">
        <f t="shared" si="3"/>
        <v>8</v>
      </c>
      <c r="O29" s="3">
        <f t="shared" si="4"/>
        <v>0</v>
      </c>
    </row>
    <row r="30" spans="1:15" ht="12.75">
      <c r="A30" s="10">
        <f t="shared" si="5"/>
        <v>29</v>
      </c>
      <c r="B30" t="s">
        <v>49</v>
      </c>
      <c r="C30" s="2">
        <v>246</v>
      </c>
      <c r="E30" s="5"/>
      <c r="F30" s="5">
        <v>3</v>
      </c>
      <c r="G30" s="5"/>
      <c r="H30" s="5">
        <v>4</v>
      </c>
      <c r="K30">
        <f t="shared" si="0"/>
        <v>7</v>
      </c>
      <c r="L30">
        <f t="shared" si="1"/>
        <v>7</v>
      </c>
      <c r="M30">
        <f t="shared" si="2"/>
        <v>2</v>
      </c>
      <c r="N30" s="3">
        <f t="shared" si="3"/>
        <v>3.5</v>
      </c>
      <c r="O30" s="3">
        <f t="shared" si="4"/>
        <v>0.5</v>
      </c>
    </row>
    <row r="31" spans="1:15" ht="12.75">
      <c r="A31" s="10">
        <f t="shared" si="5"/>
        <v>30</v>
      </c>
      <c r="B31" t="s">
        <v>24</v>
      </c>
      <c r="C31" s="2" t="s">
        <v>25</v>
      </c>
      <c r="D31">
        <v>6</v>
      </c>
      <c r="E31" s="5"/>
      <c r="G31" s="5"/>
      <c r="H31" s="3"/>
      <c r="J31" s="8"/>
      <c r="K31">
        <f t="shared" si="0"/>
        <v>6</v>
      </c>
      <c r="L31">
        <f t="shared" si="1"/>
        <v>6</v>
      </c>
      <c r="M31">
        <f t="shared" si="2"/>
        <v>1</v>
      </c>
      <c r="N31" s="3">
        <f t="shared" si="3"/>
        <v>6</v>
      </c>
      <c r="O31" s="3">
        <f t="shared" si="4"/>
        <v>0</v>
      </c>
    </row>
    <row r="32" spans="1:15" ht="12.75">
      <c r="A32" s="10">
        <f t="shared" si="5"/>
        <v>31</v>
      </c>
      <c r="B32" s="4" t="s">
        <v>40</v>
      </c>
      <c r="C32" s="2" t="s">
        <v>60</v>
      </c>
      <c r="E32" s="5">
        <v>2</v>
      </c>
      <c r="G32" s="5">
        <v>1</v>
      </c>
      <c r="K32">
        <f t="shared" si="0"/>
        <v>3</v>
      </c>
      <c r="L32">
        <f t="shared" si="1"/>
        <v>3</v>
      </c>
      <c r="M32">
        <f t="shared" si="2"/>
        <v>2</v>
      </c>
      <c r="N32" s="3">
        <f t="shared" si="3"/>
        <v>1.5</v>
      </c>
      <c r="O32" s="3">
        <f t="shared" si="4"/>
        <v>0.5</v>
      </c>
    </row>
    <row r="33" spans="1:15" ht="12.75">
      <c r="A33" s="10">
        <f t="shared" si="5"/>
        <v>31</v>
      </c>
      <c r="B33" t="s">
        <v>50</v>
      </c>
      <c r="C33" s="2">
        <v>355</v>
      </c>
      <c r="E33" s="5"/>
      <c r="F33" s="3"/>
      <c r="G33" s="5">
        <v>3</v>
      </c>
      <c r="K33">
        <f t="shared" si="0"/>
        <v>3</v>
      </c>
      <c r="L33">
        <f t="shared" si="1"/>
        <v>3</v>
      </c>
      <c r="M33">
        <f t="shared" si="2"/>
        <v>1</v>
      </c>
      <c r="N33" s="3">
        <f t="shared" si="3"/>
        <v>3</v>
      </c>
      <c r="O33" s="3">
        <f t="shared" si="4"/>
        <v>0</v>
      </c>
    </row>
    <row r="34" spans="1:15" ht="12.75">
      <c r="A34" s="10">
        <f>RANK(L34,$L$2:$L$34)</f>
        <v>33</v>
      </c>
      <c r="B34" t="s">
        <v>51</v>
      </c>
      <c r="C34" s="2">
        <v>308</v>
      </c>
      <c r="E34" s="5"/>
      <c r="F34" s="5"/>
      <c r="G34" s="5">
        <v>1</v>
      </c>
      <c r="H34" s="3"/>
      <c r="K34">
        <f t="shared" si="0"/>
        <v>1</v>
      </c>
      <c r="L34">
        <f t="shared" si="1"/>
        <v>1</v>
      </c>
      <c r="M34">
        <f t="shared" si="2"/>
        <v>1</v>
      </c>
      <c r="N34" s="3">
        <f t="shared" si="3"/>
        <v>1</v>
      </c>
      <c r="O34" s="3">
        <f t="shared" si="4"/>
        <v>0</v>
      </c>
    </row>
    <row r="35" spans="1:8" ht="12.75">
      <c r="A35" s="12"/>
      <c r="B35" s="4"/>
      <c r="H35" s="8"/>
    </row>
    <row r="36" spans="1:10" ht="12.75">
      <c r="A36" s="13"/>
      <c r="B36" s="4" t="s">
        <v>27</v>
      </c>
      <c r="D36">
        <f>COUNT(D2:D34)</f>
        <v>12</v>
      </c>
      <c r="E36">
        <f aca="true" t="shared" si="6" ref="E36:J36">COUNT(E2:E34)</f>
        <v>15</v>
      </c>
      <c r="F36">
        <f t="shared" si="6"/>
        <v>14</v>
      </c>
      <c r="G36">
        <f t="shared" si="6"/>
        <v>21</v>
      </c>
      <c r="H36">
        <f t="shared" si="6"/>
        <v>13</v>
      </c>
      <c r="I36">
        <f t="shared" si="6"/>
        <v>11</v>
      </c>
      <c r="J36">
        <f t="shared" si="6"/>
        <v>14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Ferrari Owners' Club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Graham Easter</dc:creator>
  <cp:keywords/>
  <dc:description/>
  <cp:lastModifiedBy> Graham Easter</cp:lastModifiedBy>
  <dcterms:created xsi:type="dcterms:W3CDTF">2006-03-19T19:22:53Z</dcterms:created>
  <dcterms:modified xsi:type="dcterms:W3CDTF">2006-06-19T15:19:13Z</dcterms:modified>
  <cp:category/>
  <cp:version/>
  <cp:contentType/>
  <cp:contentStatus/>
</cp:coreProperties>
</file>